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Variances" sheetId="1" r:id="rId1"/>
    <sheet name="Reserves" sheetId="2" r:id="rId2"/>
  </sheets>
  <definedNames>
    <definedName name="_xlnm.Print_Area" localSheetId="1">'Reserves'!$A$1:$K$18</definedName>
    <definedName name="_xlnm.Print_Area" localSheetId="0">'Variances'!$A$1:$N$36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<sst xmlns="http://schemas.openxmlformats.org/spreadsheetml/2006/main" count="48" uniqueCount="41">
  <si>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</si>
  <si>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</si>
  <si>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</si>
  <si>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</si>
  <si>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</si>
  <si>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</si>
  <si>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</si>
  <si>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</si>
  <si>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</si>
  <si>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</si>
  <si>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</si>
  <si>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</si>
  <si>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</si>
  <si>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</si>
  <si>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</si>
  <si>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</si>
  <si>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</si>
  <si>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</si>
  <si>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</si>
  <si>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</si>
  <si>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</si>
  <si>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</si>
  <si>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</si>
  <si>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</si>
  <si>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</si>
  <si>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</si>
  <si>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</si>
  <si>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</si>
  <si>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</si>
  <si>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</si>
  <si>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</si>
  <si>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r>
      <t xml:space="preserve">Name of smaller authority:  </t>
    </r>
    <r>
      <rPr>
        <b/>
        <sz val="8"/>
        <color indexed="8"/>
        <rFont val="Arial"/>
        <family val="2"/>
      </rPr>
      <t>STAUNTON COLEFORD PARISH COUNCIL</t>
    </r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</si>
  <si>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GLOUCESTERSHIRE</t>
    </r>
  </si>
  <si>
    <t>2019/20</t>
  </si>
  <si>
    <t>2020/21</t>
  </si>
  <si>
    <t>Locum costs + increase salary scale and hours</t>
  </si>
  <si>
    <t>Meend</t>
  </si>
  <si>
    <t>Election</t>
  </si>
  <si>
    <t>Quarry opposition</t>
  </si>
  <si>
    <t>Roads maintenance</t>
  </si>
  <si>
    <t>Estate management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</si>
</sst>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3" fontId="4" fillId="6" borderId="0" xfId="0" applyNumberFormat="1" applyFont="1" applyFill="1" applyBorder="1" applyAlignment="1" applyProtection="1">
      <alignment horizontal="center"/>
      <protection locked="0"/>
    </xf>
    <xf numFmtId="0" fontId="49" fillId="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G27">
      <selection activeCell="N36" sqref="A1:N3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42.140625" style="3" customWidth="1"/>
    <col min="15" max="22" width="9.140625" style="17" customWidth="1"/>
    <col min="23" max="16384" width="9.140625" style="3" customWidth="1"/>
  </cols>
  <sheetData>
    <row r="1" spans="1:12" ht="18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</row>
    <row r="2" spans="1:13" ht="15">
      <c r="A2" s="29" t="s">
        <v>31</v>
      </c>
      <c r="B2" s="24"/>
      <c r="C2" s="49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32</v>
      </c>
      <c r="C3" s="50"/>
      <c r="L3" s="9"/>
    </row>
    <row r="4" ht="13.5">
      <c r="A4" s="1" t="s">
        <v>29</v>
      </c>
    </row>
    <row r="5" spans="1:13" ht="99" customHeight="1">
      <c r="A5" s="47" t="s">
        <v>30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6" t="s">
        <v>33</v>
      </c>
      <c r="E8" s="27"/>
      <c r="F8" s="36" t="s">
        <v>34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27</v>
      </c>
    </row>
    <row r="9" spans="4:14" ht="13.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28738</v>
      </c>
      <c r="F11" s="8">
        <v>25643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18</v>
      </c>
      <c r="B13" s="45"/>
      <c r="C13" s="46"/>
      <c r="D13" s="8">
        <v>7643</v>
      </c>
      <c r="F13" s="8">
        <v>8596</v>
      </c>
      <c r="G13" s="5">
        <f>F13-D13</f>
        <v>953</v>
      </c>
      <c r="H13" s="6">
        <f>IF((D13&gt;F13),(D13-F13)/D13,IF(D13&lt;F13,-(D13-F13)/D13,IF(D13=F13,0)))</f>
        <v>0.12468925814470758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4986</v>
      </c>
      <c r="F15" s="8">
        <v>5239</v>
      </c>
      <c r="G15" s="5">
        <f>F15-D15</f>
        <v>253</v>
      </c>
      <c r="H15" s="6">
        <f>IF((D15&gt;F15),(D15-F15)/D15,IF(D15&lt;F15,-(D15-F15)/D15,IF(D15=F15,0)))</f>
        <v>0.05074207781789009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3420</v>
      </c>
      <c r="F17" s="8">
        <v>4979</v>
      </c>
      <c r="G17" s="5">
        <f>F17-D17</f>
        <v>1559</v>
      </c>
      <c r="H17" s="6">
        <f>IF((D17&gt;F17),(D17-F17)/D17,IF(D17&lt;F17,-(D17-F17)/D17,IF(D17=F17,0)))</f>
        <v>0.4558479532163743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tr">
        <f>IF((L17="YES")*AND(I17+J17&lt;1),"Explanation not required, difference less than £200"," ")</f>
        <v> </v>
      </c>
      <c r="N17" s="13" t="s">
        <v>35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19</v>
      </c>
      <c r="B21" s="42"/>
      <c r="C21" s="42"/>
      <c r="D21" s="8">
        <v>12304</v>
      </c>
      <c r="F21" s="8">
        <v>11527</v>
      </c>
      <c r="G21" s="5">
        <f>F21-D21</f>
        <v>-777</v>
      </c>
      <c r="H21" s="6">
        <f>IF((D21&gt;F21),(D21-F21)/D21,IF(D21&lt;F21,-(D21-F21)/D21,IF(D21=F21,0)))</f>
        <v>0.06315019505851756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25643</v>
      </c>
      <c r="F23" s="2">
        <f>F11+F13+F15-F17-F19-F21</f>
        <v>22972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25643</v>
      </c>
      <c r="F26" s="8">
        <v>22972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222123</v>
      </c>
      <c r="F28" s="8">
        <v>222123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17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K18" sqref="A1:K18"/>
    </sheetView>
  </sheetViews>
  <sheetFormatPr defaultColWidth="9.140625" defaultRowHeight="15"/>
  <sheetData>
    <row r="1" ht="15.75" customHeight="1">
      <c r="A1" s="32" t="s">
        <v>20</v>
      </c>
    </row>
    <row r="2" ht="15.75" customHeight="1">
      <c r="A2" s="39" t="s">
        <v>28</v>
      </c>
    </row>
    <row r="3" ht="14.25">
      <c r="A3" t="s">
        <v>21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22</v>
      </c>
    </row>
    <row r="7" spans="2:4" ht="14.25">
      <c r="B7" s="34" t="s">
        <v>36</v>
      </c>
      <c r="D7" s="34">
        <v>3966</v>
      </c>
    </row>
    <row r="8" spans="2:4" ht="15" customHeight="1">
      <c r="B8" s="34" t="s">
        <v>37</v>
      </c>
      <c r="D8" s="34">
        <v>250</v>
      </c>
    </row>
    <row r="9" spans="2:4" ht="14.25">
      <c r="B9" s="34" t="s">
        <v>38</v>
      </c>
      <c r="D9" s="34">
        <v>2000</v>
      </c>
    </row>
    <row r="10" spans="2:4" ht="14.25">
      <c r="B10" s="34" t="s">
        <v>39</v>
      </c>
      <c r="D10" s="34">
        <v>7000</v>
      </c>
    </row>
    <row r="11" spans="2:4" ht="14.25">
      <c r="B11" s="34" t="s">
        <v>40</v>
      </c>
      <c r="D11" s="34">
        <v>5000</v>
      </c>
    </row>
    <row r="12" spans="2:4" ht="14.25">
      <c r="B12" s="34" t="s">
        <v>25</v>
      </c>
      <c r="D12" s="34"/>
    </row>
    <row r="13" spans="2:4" ht="14.25">
      <c r="B13" s="34" t="s">
        <v>26</v>
      </c>
      <c r="D13" s="34"/>
    </row>
    <row r="14" ht="14.25">
      <c r="E14" s="33">
        <f>SUM(D7:D13)</f>
        <v>18216</v>
      </c>
    </row>
    <row r="16" spans="1:4" ht="14.25">
      <c r="A16" s="31" t="s">
        <v>23</v>
      </c>
      <c r="D16" s="34">
        <v>4756</v>
      </c>
    </row>
    <row r="17" ht="14.25">
      <c r="E17" s="33">
        <f>D16</f>
        <v>4756</v>
      </c>
    </row>
    <row r="18" spans="1:6" ht="15" thickBot="1">
      <c r="A18" s="31" t="s">
        <v>24</v>
      </c>
      <c r="F18" s="35">
        <f>E14+E17</f>
        <v>22972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Sarah Ayling</cp:lastModifiedBy>
  <cp:lastPrinted>2021-04-02T08:41:17Z</cp:lastPrinted>
  <dcterms:created xsi:type="dcterms:W3CDTF">2012-07-11T10:01:28Z</dcterms:created>
  <dcterms:modified xsi:type="dcterms:W3CDTF">2021-04-02T08:41:32Z</dcterms:modified>
  <cp:category/>
  <cp:version/>
  <cp:contentType/>
  <cp:contentStatus/>
</cp:coreProperties>
</file>